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21\work-in-progress\CO4-1\"/>
    </mc:Choice>
  </mc:AlternateContent>
  <bookViews>
    <workbookView xWindow="-20" yWindow="5100" windowWidth="23040" windowHeight="5030"/>
  </bookViews>
  <sheets>
    <sheet name="Table CO4.1.A" sheetId="6" r:id="rId1"/>
    <sheet name="Table CO4.1.B" sheetId="8" r:id="rId2"/>
  </sheets>
  <definedNames>
    <definedName name="_xlnm.Print_Area" localSheetId="0">'Table CO4.1.A'!$A$5:$J$17</definedName>
    <definedName name="_xlnm.Print_Area" localSheetId="1">'Table CO4.1.B'!$A$1:$I$19</definedName>
  </definedNames>
  <calcPr calcId="162913"/>
</workbook>
</file>

<file path=xl/calcChain.xml><?xml version="1.0" encoding="utf-8"?>
<calcChain xmlns="http://schemas.openxmlformats.org/spreadsheetml/2006/main">
  <c r="G8" i="8" l="1"/>
  <c r="I16" i="6"/>
  <c r="F8" i="6"/>
  <c r="F7" i="6"/>
  <c r="E17" i="6"/>
  <c r="E16" i="6"/>
  <c r="E15" i="6"/>
  <c r="E14" i="6"/>
  <c r="E13" i="6"/>
  <c r="E12" i="6"/>
  <c r="E11" i="6"/>
  <c r="E10" i="6"/>
  <c r="E9" i="6"/>
  <c r="E8" i="6"/>
  <c r="E7" i="6"/>
  <c r="D17" i="6"/>
  <c r="D16" i="6"/>
  <c r="D15" i="6"/>
  <c r="D14" i="6"/>
  <c r="D13" i="6"/>
  <c r="D12" i="6"/>
  <c r="D11" i="6"/>
  <c r="D10" i="6"/>
  <c r="D9" i="6"/>
  <c r="D8" i="6"/>
  <c r="D7" i="6"/>
  <c r="C17" i="6"/>
  <c r="C16" i="6"/>
  <c r="C15" i="6"/>
  <c r="C14" i="6"/>
  <c r="C13" i="6"/>
  <c r="C12" i="6"/>
  <c r="C11" i="6"/>
  <c r="C10" i="6"/>
  <c r="C9" i="6"/>
  <c r="C7" i="6"/>
  <c r="C8" i="6"/>
  <c r="G9" i="8" l="1"/>
  <c r="G10" i="8"/>
  <c r="G11" i="8"/>
  <c r="G12" i="8"/>
  <c r="G13" i="8"/>
  <c r="G14" i="8"/>
  <c r="G15" i="8"/>
  <c r="G16" i="8"/>
  <c r="G17" i="8"/>
  <c r="G18" i="8"/>
</calcChain>
</file>

<file path=xl/sharedStrings.xml><?xml version="1.0" encoding="utf-8"?>
<sst xmlns="http://schemas.openxmlformats.org/spreadsheetml/2006/main" count="51" uniqueCount="33">
  <si>
    <t>Japan</t>
  </si>
  <si>
    <t>Korea</t>
  </si>
  <si>
    <t>Church or religious organisation</t>
  </si>
  <si>
    <t>Humanitarian or Charitable organisation</t>
  </si>
  <si>
    <t>Other groups</t>
  </si>
  <si>
    <t>Active</t>
  </si>
  <si>
    <t>Passive</t>
  </si>
  <si>
    <t>Trade union membership</t>
  </si>
  <si>
    <t xml:space="preserve">Trade unions </t>
  </si>
  <si>
    <t>Sports and recreational organisation</t>
  </si>
  <si>
    <t>Environmental organisation</t>
  </si>
  <si>
    <t xml:space="preserve"> Art, music or educational organisation</t>
  </si>
  <si>
    <t>Political party</t>
  </si>
  <si>
    <t>Total</t>
  </si>
  <si>
    <t>China</t>
    <phoneticPr fontId="2" type="noConversion"/>
  </si>
  <si>
    <t>Singapore</t>
    <phoneticPr fontId="2" type="noConversion"/>
  </si>
  <si>
    <t>Thailand</t>
    <phoneticPr fontId="2" type="noConversion"/>
  </si>
  <si>
    <t>Year</t>
    <phoneticPr fontId="2" type="noConversion"/>
  </si>
  <si>
    <t>Affiliation to church or religious organisation</t>
    <phoneticPr fontId="2" type="noConversion"/>
  </si>
  <si>
    <t>Viet Nam</t>
  </si>
  <si>
    <t>Australia</t>
  </si>
  <si>
    <t>New Zealand</t>
  </si>
  <si>
    <t>Source:</t>
  </si>
  <si>
    <t>Indonesia</t>
  </si>
  <si>
    <t>Mongolia</t>
  </si>
  <si>
    <t>Malaysia</t>
  </si>
  <si>
    <t>Note: data for each country refers to different years; Australia 2018,China 2018,Indonesia 2018,Japan 2019,Malaysia 2018,Mongolia 2020,New Zealand 2019,Singapore 2020,South Korea 2018,Thailand 2018,Vietnam 2020.</t>
  </si>
  <si>
    <t>World Values Survey Wave 7: 2017-2020</t>
  </si>
  <si>
    <t>Men and women age 18 to 29</t>
  </si>
  <si>
    <r>
      <rPr>
        <sz val="10"/>
        <rFont val="Arial Narrow"/>
        <family val="2"/>
      </rPr>
      <t xml:space="preserve">Table CO4.1.A. </t>
    </r>
    <r>
      <rPr>
        <b/>
        <sz val="10"/>
        <rFont val="Arial Narrow"/>
        <family val="2"/>
      </rPr>
      <t>Proportion (%) of young people (18 to 29-year-olds) who are members (active or inactive) of organisations by type of group, 2020 or latest year available</t>
    </r>
  </si>
  <si>
    <t xml:space="preserve">Men and women age 18 to 29 </t>
  </si>
  <si>
    <r>
      <rPr>
        <sz val="10"/>
        <rFont val="Arial Narrow"/>
        <family val="2"/>
      </rPr>
      <t>Table CO4.1.B</t>
    </r>
    <r>
      <rPr>
        <b/>
        <sz val="10"/>
        <rFont val="Arial Narrow"/>
        <family val="2"/>
      </rPr>
      <t>. Proportion of young people (18- to 29-year-olds) affiliated to a church or religious organisation or a trade union, by type of affiliation, around 2020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</si>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</sst>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name val="돋움"/>
      <family val="3"/>
      <charset val="129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u/>
      <sz val="8"/>
      <name val="Arial Narrow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0" fontId="5" fillId="3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2" applyFont="1"/>
    <xf numFmtId="0" fontId="5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 wrapText="1"/>
    </xf>
    <xf numFmtId="0" fontId="8" fillId="0" borderId="0" xfId="0" applyFont="1" applyBorder="1"/>
    <xf numFmtId="0" fontId="5" fillId="0" borderId="0" xfId="0" applyFont="1" applyBorder="1" applyAlignment="1">
      <alignment horizontal="center" wrapText="1"/>
    </xf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7" fillId="0" borderId="0" xfId="0" applyNumberFormat="1" applyFont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1" fillId="0" borderId="0" xfId="0" applyFont="1"/>
    <xf numFmtId="0" fontId="10" fillId="0" borderId="0" xfId="1" applyFont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orldvaluessurvey.org/WVSEVSjoint2017.j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orldvaluessurvey.org/WVSEVSjoint2017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75" zoomScaleNormal="115" workbookViewId="0">
      <selection sqref="A1:J2"/>
    </sheetView>
  </sheetViews>
  <sheetFormatPr defaultRowHeight="12.5"/>
  <cols>
    <col min="1" max="1" width="7.81640625" customWidth="1"/>
    <col min="2" max="2" width="8" customWidth="1"/>
    <col min="3" max="10" width="10" customWidth="1"/>
  </cols>
  <sheetData>
    <row r="1" spans="1:10" ht="12.75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3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5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34" customHeight="1">
      <c r="A6" s="8"/>
      <c r="B6" s="9" t="s">
        <v>17</v>
      </c>
      <c r="C6" s="9" t="s">
        <v>2</v>
      </c>
      <c r="D6" s="9" t="s">
        <v>9</v>
      </c>
      <c r="E6" s="9" t="s">
        <v>11</v>
      </c>
      <c r="F6" s="9" t="s">
        <v>8</v>
      </c>
      <c r="G6" s="9" t="s">
        <v>12</v>
      </c>
      <c r="H6" s="9" t="s">
        <v>3</v>
      </c>
      <c r="I6" s="9" t="s">
        <v>10</v>
      </c>
      <c r="J6" s="9" t="s">
        <v>4</v>
      </c>
    </row>
    <row r="7" spans="1:10">
      <c r="A7" s="3" t="s">
        <v>20</v>
      </c>
      <c r="B7" s="10">
        <v>2018</v>
      </c>
      <c r="C7" s="10">
        <f>20.9+11.5</f>
        <v>32.4</v>
      </c>
      <c r="D7" s="10">
        <f>17.8+24.6</f>
        <v>42.400000000000006</v>
      </c>
      <c r="E7" s="10">
        <f>13.1+31.6</f>
        <v>44.7</v>
      </c>
      <c r="F7" s="10">
        <f>10.9+6.1</f>
        <v>17</v>
      </c>
      <c r="G7" s="10">
        <v>8.4</v>
      </c>
      <c r="H7" s="10">
        <v>30.5</v>
      </c>
      <c r="I7" s="10">
        <v>13.7</v>
      </c>
      <c r="J7" s="10">
        <v>5.6</v>
      </c>
    </row>
    <row r="8" spans="1:10">
      <c r="A8" s="4" t="s">
        <v>14</v>
      </c>
      <c r="B8" s="11">
        <v>2018</v>
      </c>
      <c r="C8" s="11">
        <f>2.8+1.3</f>
        <v>4.0999999999999996</v>
      </c>
      <c r="D8" s="11">
        <f>6.3+4.2</f>
        <v>10.5</v>
      </c>
      <c r="E8" s="11">
        <f>8.4+3.2</f>
        <v>11.600000000000001</v>
      </c>
      <c r="F8" s="11">
        <f>5.4+1</f>
        <v>6.4</v>
      </c>
      <c r="G8" s="11">
        <v>15.4</v>
      </c>
      <c r="H8" s="11">
        <v>3.9</v>
      </c>
      <c r="I8" s="11">
        <v>4</v>
      </c>
      <c r="J8" s="11">
        <v>1.3</v>
      </c>
    </row>
    <row r="9" spans="1:10">
      <c r="A9" s="3" t="s">
        <v>23</v>
      </c>
      <c r="B9" s="10">
        <v>2018</v>
      </c>
      <c r="C9" s="10">
        <f>25.8+38.3</f>
        <v>64.099999999999994</v>
      </c>
      <c r="D9" s="10">
        <f>18.8+24.2</f>
        <v>43</v>
      </c>
      <c r="E9" s="10">
        <f>14.7+19.7</f>
        <v>34.4</v>
      </c>
      <c r="F9" s="10">
        <v>17.399999999999999</v>
      </c>
      <c r="G9" s="10">
        <v>9.1</v>
      </c>
      <c r="H9" s="10">
        <v>37.6</v>
      </c>
      <c r="I9" s="10">
        <v>36.799999999999997</v>
      </c>
      <c r="J9" s="10">
        <v>10.8</v>
      </c>
    </row>
    <row r="10" spans="1:10">
      <c r="A10" s="4" t="s">
        <v>0</v>
      </c>
      <c r="B10" s="11">
        <v>2019</v>
      </c>
      <c r="C10" s="11">
        <f>8+0.7</f>
        <v>8.6999999999999993</v>
      </c>
      <c r="D10" s="11">
        <f>4.4+8.8</f>
        <v>13.200000000000001</v>
      </c>
      <c r="E10" s="11">
        <f>1.5+2.9</f>
        <v>4.4000000000000004</v>
      </c>
      <c r="F10" s="11">
        <v>14.6</v>
      </c>
      <c r="G10" s="11">
        <v>0.7</v>
      </c>
      <c r="H10" s="11" t="s">
        <v>32</v>
      </c>
      <c r="I10" s="11">
        <v>1.5</v>
      </c>
      <c r="J10" s="11">
        <v>6.5</v>
      </c>
    </row>
    <row r="11" spans="1:10">
      <c r="A11" s="3" t="s">
        <v>1</v>
      </c>
      <c r="B11" s="10">
        <v>2018</v>
      </c>
      <c r="C11" s="10">
        <f>8.5+6.9</f>
        <v>15.4</v>
      </c>
      <c r="D11" s="10">
        <f>12.1+8.5</f>
        <v>20.6</v>
      </c>
      <c r="E11" s="10">
        <f>7.3+6.9</f>
        <v>14.2</v>
      </c>
      <c r="F11" s="10">
        <v>4.4000000000000004</v>
      </c>
      <c r="G11" s="10">
        <v>2.4</v>
      </c>
      <c r="H11" s="10">
        <v>4.4000000000000004</v>
      </c>
      <c r="I11" s="10">
        <v>4.8</v>
      </c>
      <c r="J11" s="10">
        <v>9.3000000000000007</v>
      </c>
    </row>
    <row r="12" spans="1:10">
      <c r="A12" s="4" t="s">
        <v>25</v>
      </c>
      <c r="B12" s="11">
        <v>2018</v>
      </c>
      <c r="C12" s="11">
        <f>25.5+22.7</f>
        <v>48.2</v>
      </c>
      <c r="D12" s="11">
        <f>23.6+19.6</f>
        <v>43.2</v>
      </c>
      <c r="E12" s="11">
        <f>21+15.3</f>
        <v>36.299999999999997</v>
      </c>
      <c r="F12" s="11">
        <v>37.200000000000003</v>
      </c>
      <c r="G12" s="11">
        <v>27.2</v>
      </c>
      <c r="H12" s="11">
        <v>35.299999999999997</v>
      </c>
      <c r="I12" s="11">
        <v>32.200000000000003</v>
      </c>
      <c r="J12" s="11">
        <v>10</v>
      </c>
    </row>
    <row r="13" spans="1:10">
      <c r="A13" s="3" t="s">
        <v>24</v>
      </c>
      <c r="B13" s="10">
        <v>2020</v>
      </c>
      <c r="C13" s="10">
        <f>24.6+10.8</f>
        <v>35.400000000000006</v>
      </c>
      <c r="D13" s="10">
        <f>30.7+20.8</f>
        <v>51.5</v>
      </c>
      <c r="E13" s="10">
        <f>28.3+17.4</f>
        <v>45.7</v>
      </c>
      <c r="F13" s="10">
        <v>32.4</v>
      </c>
      <c r="G13" s="10">
        <v>34.9</v>
      </c>
      <c r="H13" s="10">
        <v>34.5</v>
      </c>
      <c r="I13" s="10">
        <v>32.6</v>
      </c>
      <c r="J13" s="10">
        <v>25.8</v>
      </c>
    </row>
    <row r="14" spans="1:10">
      <c r="A14" s="4" t="s">
        <v>21</v>
      </c>
      <c r="B14" s="11">
        <v>2019</v>
      </c>
      <c r="C14" s="11">
        <f>12.7+20.6</f>
        <v>33.299999999999997</v>
      </c>
      <c r="D14" s="11">
        <f>15.9+28.6</f>
        <v>44.5</v>
      </c>
      <c r="E14" s="11">
        <f>6.3+19</f>
        <v>25.3</v>
      </c>
      <c r="F14" s="11">
        <v>14.2</v>
      </c>
      <c r="G14" s="11">
        <v>9.5</v>
      </c>
      <c r="H14" s="11">
        <v>22.2</v>
      </c>
      <c r="I14" s="11">
        <v>25.9</v>
      </c>
      <c r="J14" s="11">
        <v>19</v>
      </c>
    </row>
    <row r="15" spans="1:10">
      <c r="A15" s="3" t="s">
        <v>15</v>
      </c>
      <c r="B15" s="10">
        <v>2020</v>
      </c>
      <c r="C15" s="10">
        <f>25.1+16.2</f>
        <v>41.3</v>
      </c>
      <c r="D15" s="10">
        <f>15.8+10</f>
        <v>25.8</v>
      </c>
      <c r="E15" s="10">
        <f>16+10.5</f>
        <v>26.5</v>
      </c>
      <c r="F15" s="10">
        <v>7.6</v>
      </c>
      <c r="G15" s="10">
        <v>4.8</v>
      </c>
      <c r="H15" s="10">
        <v>17.399999999999999</v>
      </c>
      <c r="I15" s="10">
        <v>7.2</v>
      </c>
      <c r="J15" s="10">
        <v>0.4</v>
      </c>
    </row>
    <row r="16" spans="1:10">
      <c r="A16" s="4" t="s">
        <v>16</v>
      </c>
      <c r="B16" s="11">
        <v>2018</v>
      </c>
      <c r="C16" s="11">
        <f>17.3+33</f>
        <v>50.3</v>
      </c>
      <c r="D16" s="11">
        <f>20.9+23.6</f>
        <v>44.5</v>
      </c>
      <c r="E16" s="11">
        <f>17.3+28.3</f>
        <v>45.6</v>
      </c>
      <c r="F16" s="11">
        <v>29.8</v>
      </c>
      <c r="G16" s="11">
        <v>34</v>
      </c>
      <c r="H16" s="11">
        <v>29.3</v>
      </c>
      <c r="I16" s="11">
        <f>16.8+13.6</f>
        <v>30.4</v>
      </c>
      <c r="J16" s="11">
        <v>34</v>
      </c>
    </row>
    <row r="17" spans="1:10">
      <c r="A17" s="5" t="s">
        <v>19</v>
      </c>
      <c r="B17" s="22">
        <v>2020</v>
      </c>
      <c r="C17" s="22">
        <f>3.5+8.7</f>
        <v>12.2</v>
      </c>
      <c r="D17" s="22">
        <f>3+6.8</f>
        <v>9.8000000000000007</v>
      </c>
      <c r="E17" s="22">
        <f>2.2+3.8</f>
        <v>6</v>
      </c>
      <c r="F17" s="22">
        <v>3.5</v>
      </c>
      <c r="G17" s="22">
        <v>2.7</v>
      </c>
      <c r="H17" s="22">
        <v>8.6999999999999993</v>
      </c>
      <c r="I17" s="22">
        <v>2.5</v>
      </c>
      <c r="J17" s="22">
        <v>6</v>
      </c>
    </row>
    <row r="18" spans="1:10" ht="13">
      <c r="A18" s="12"/>
      <c r="B18" s="12"/>
      <c r="C18" s="12"/>
      <c r="D18" s="12"/>
      <c r="E18" s="13"/>
      <c r="F18" s="12"/>
      <c r="G18" s="12"/>
      <c r="H18" s="12"/>
      <c r="I18" s="24"/>
      <c r="J18" s="12"/>
    </row>
    <row r="19" spans="1:10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4" t="s">
        <v>26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14" t="s">
        <v>22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>
      <c r="A22" s="25" t="s">
        <v>27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12"/>
      <c r="B26" s="12"/>
      <c r="C26" s="12"/>
      <c r="D26" s="12"/>
      <c r="E26" s="12"/>
      <c r="F26" s="12"/>
      <c r="G26" s="12"/>
      <c r="H26" s="12"/>
      <c r="I26" s="12"/>
      <c r="J26" s="12"/>
    </row>
  </sheetData>
  <mergeCells count="3">
    <mergeCell ref="A22:J22"/>
    <mergeCell ref="A3:J3"/>
    <mergeCell ref="A1:J2"/>
  </mergeCells>
  <phoneticPr fontId="2" type="noConversion"/>
  <hyperlinks>
    <hyperlink ref="A22:J22" r:id="rId1" display="Joint EVS/WVS 2017-2020 data-set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 xml:space="preserve">&amp;LOECD Family database (http://www.oecd.org/els/family/database.htm)&amp;RUpdated: 12-11-15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98" workbookViewId="0">
      <selection sqref="A1:I2"/>
    </sheetView>
  </sheetViews>
  <sheetFormatPr defaultRowHeight="12.5"/>
  <cols>
    <col min="1" max="2" width="13.453125" customWidth="1"/>
    <col min="6" max="6" width="2.7265625" customWidth="1"/>
  </cols>
  <sheetData>
    <row r="1" spans="1:11" ht="12.7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15"/>
    </row>
    <row r="2" spans="1:11" ht="13">
      <c r="A2" s="27"/>
      <c r="B2" s="27"/>
      <c r="C2" s="27"/>
      <c r="D2" s="27"/>
      <c r="E2" s="27"/>
      <c r="F2" s="27"/>
      <c r="G2" s="27"/>
      <c r="H2" s="27"/>
      <c r="I2" s="27"/>
      <c r="J2" s="15"/>
    </row>
    <row r="3" spans="1:11" ht="12.7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15"/>
    </row>
    <row r="4" spans="1:11" ht="13.5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ht="6" customHeight="1">
      <c r="A5" s="7"/>
      <c r="B5" s="7"/>
      <c r="C5" s="28" t="s">
        <v>18</v>
      </c>
      <c r="D5" s="28"/>
      <c r="E5" s="28"/>
      <c r="F5" s="16"/>
      <c r="G5" s="28" t="s">
        <v>7</v>
      </c>
      <c r="H5" s="28"/>
      <c r="I5" s="28"/>
      <c r="J5" s="15"/>
    </row>
    <row r="6" spans="1:11" ht="16.5" customHeight="1">
      <c r="A6" s="17"/>
      <c r="B6" s="17"/>
      <c r="C6" s="29"/>
      <c r="D6" s="29"/>
      <c r="E6" s="29"/>
      <c r="F6" s="18"/>
      <c r="G6" s="29"/>
      <c r="H6" s="29"/>
      <c r="I6" s="29"/>
      <c r="J6" s="15"/>
    </row>
    <row r="7" spans="1:11" ht="14">
      <c r="A7" s="19"/>
      <c r="B7" s="9" t="s">
        <v>17</v>
      </c>
      <c r="C7" s="20" t="s">
        <v>13</v>
      </c>
      <c r="D7" s="20" t="s">
        <v>5</v>
      </c>
      <c r="E7" s="20" t="s">
        <v>6</v>
      </c>
      <c r="F7" s="20"/>
      <c r="G7" s="20" t="s">
        <v>13</v>
      </c>
      <c r="H7" s="20" t="s">
        <v>5</v>
      </c>
      <c r="I7" s="20" t="s">
        <v>6</v>
      </c>
      <c r="J7" s="15"/>
    </row>
    <row r="8" spans="1:11" ht="13">
      <c r="A8" s="3" t="s">
        <v>20</v>
      </c>
      <c r="B8" s="10">
        <v>2018</v>
      </c>
      <c r="C8" s="10">
        <v>32.4</v>
      </c>
      <c r="D8" s="10">
        <v>11.5</v>
      </c>
      <c r="E8" s="10">
        <v>20.9</v>
      </c>
      <c r="F8" s="10"/>
      <c r="G8" s="10">
        <f>I8+H8</f>
        <v>17</v>
      </c>
      <c r="H8" s="10">
        <v>6.1</v>
      </c>
      <c r="I8" s="10">
        <v>10.9</v>
      </c>
      <c r="J8" s="21"/>
      <c r="K8" s="2"/>
    </row>
    <row r="9" spans="1:11" ht="13">
      <c r="A9" s="4" t="s">
        <v>14</v>
      </c>
      <c r="B9" s="11">
        <v>2018</v>
      </c>
      <c r="C9" s="11">
        <v>4.0999999999999996</v>
      </c>
      <c r="D9" s="11">
        <v>1.3</v>
      </c>
      <c r="E9" s="11">
        <v>2.8</v>
      </c>
      <c r="F9" s="11"/>
      <c r="G9" s="11">
        <f t="shared" ref="G9:G18" si="0">I9+H9</f>
        <v>6.4</v>
      </c>
      <c r="H9" s="11">
        <v>1</v>
      </c>
      <c r="I9" s="11">
        <v>5.4</v>
      </c>
      <c r="J9" s="21"/>
      <c r="K9" s="2"/>
    </row>
    <row r="10" spans="1:11" ht="13">
      <c r="A10" s="3" t="s">
        <v>23</v>
      </c>
      <c r="B10" s="10">
        <v>2018</v>
      </c>
      <c r="C10" s="10">
        <v>64.099999999999994</v>
      </c>
      <c r="D10" s="10">
        <v>38.299999999999997</v>
      </c>
      <c r="E10" s="10">
        <v>25.799999999999997</v>
      </c>
      <c r="F10" s="10"/>
      <c r="G10" s="10">
        <f t="shared" si="0"/>
        <v>17.399999999999999</v>
      </c>
      <c r="H10" s="10">
        <v>7.5</v>
      </c>
      <c r="I10" s="10">
        <v>9.9</v>
      </c>
      <c r="J10" s="21"/>
      <c r="K10" s="2"/>
    </row>
    <row r="11" spans="1:11" ht="13">
      <c r="A11" s="4" t="s">
        <v>0</v>
      </c>
      <c r="B11" s="11">
        <v>2019</v>
      </c>
      <c r="C11" s="11">
        <v>8.6999999999999993</v>
      </c>
      <c r="D11" s="11">
        <v>0.7</v>
      </c>
      <c r="E11" s="11">
        <v>7.9999999999999991</v>
      </c>
      <c r="F11" s="11"/>
      <c r="G11" s="11">
        <f t="shared" si="0"/>
        <v>14.6</v>
      </c>
      <c r="H11" s="11">
        <v>5.0999999999999996</v>
      </c>
      <c r="I11" s="11">
        <v>9.5</v>
      </c>
      <c r="J11" s="21"/>
      <c r="K11" s="2"/>
    </row>
    <row r="12" spans="1:11" ht="13">
      <c r="A12" s="3" t="s">
        <v>1</v>
      </c>
      <c r="B12" s="10">
        <v>2018</v>
      </c>
      <c r="C12" s="10">
        <v>15.4</v>
      </c>
      <c r="D12" s="10">
        <v>6.9</v>
      </c>
      <c r="E12" s="10">
        <v>8.5</v>
      </c>
      <c r="F12" s="10"/>
      <c r="G12" s="10">
        <f t="shared" si="0"/>
        <v>4.4000000000000004</v>
      </c>
      <c r="H12" s="10">
        <v>2.8</v>
      </c>
      <c r="I12" s="10">
        <v>1.6</v>
      </c>
      <c r="J12" s="21"/>
      <c r="K12" s="2"/>
    </row>
    <row r="13" spans="1:11" ht="13">
      <c r="A13" s="4" t="s">
        <v>25</v>
      </c>
      <c r="B13" s="11">
        <v>2018</v>
      </c>
      <c r="C13" s="11">
        <v>48.2</v>
      </c>
      <c r="D13" s="11">
        <v>22.7</v>
      </c>
      <c r="E13" s="11">
        <v>25.500000000000004</v>
      </c>
      <c r="F13" s="11"/>
      <c r="G13" s="11">
        <f t="shared" si="0"/>
        <v>37.200000000000003</v>
      </c>
      <c r="H13" s="11">
        <v>13.6</v>
      </c>
      <c r="I13" s="11">
        <v>23.6</v>
      </c>
      <c r="J13" s="21"/>
      <c r="K13" s="2"/>
    </row>
    <row r="14" spans="1:11" ht="13">
      <c r="A14" s="3" t="s">
        <v>24</v>
      </c>
      <c r="B14" s="10">
        <v>2020</v>
      </c>
      <c r="C14" s="10">
        <v>35.400000000000006</v>
      </c>
      <c r="D14" s="10">
        <v>10.8</v>
      </c>
      <c r="E14" s="10">
        <v>24.600000000000005</v>
      </c>
      <c r="F14" s="10"/>
      <c r="G14" s="10">
        <f t="shared" si="0"/>
        <v>32.4</v>
      </c>
      <c r="H14" s="10">
        <v>8.6999999999999993</v>
      </c>
      <c r="I14" s="10">
        <v>23.7</v>
      </c>
      <c r="J14" s="21"/>
      <c r="K14" s="2"/>
    </row>
    <row r="15" spans="1:11" ht="13">
      <c r="A15" s="4" t="s">
        <v>21</v>
      </c>
      <c r="B15" s="11">
        <v>2019</v>
      </c>
      <c r="C15" s="11">
        <v>33.299999999999997</v>
      </c>
      <c r="D15" s="11">
        <v>20.6</v>
      </c>
      <c r="E15" s="11">
        <v>12.699999999999996</v>
      </c>
      <c r="F15" s="11"/>
      <c r="G15" s="11">
        <f t="shared" si="0"/>
        <v>14.2</v>
      </c>
      <c r="H15" s="11">
        <v>6.3</v>
      </c>
      <c r="I15" s="11">
        <v>7.9</v>
      </c>
      <c r="J15" s="21"/>
      <c r="K15" s="2"/>
    </row>
    <row r="16" spans="1:11" ht="13">
      <c r="A16" s="3" t="s">
        <v>15</v>
      </c>
      <c r="B16" s="10">
        <v>2020</v>
      </c>
      <c r="C16" s="10">
        <v>41.3</v>
      </c>
      <c r="D16" s="10">
        <v>16.2</v>
      </c>
      <c r="E16" s="10">
        <v>25.099999999999998</v>
      </c>
      <c r="F16" s="10"/>
      <c r="G16" s="10">
        <f t="shared" si="0"/>
        <v>7.6000000000000005</v>
      </c>
      <c r="H16" s="10">
        <v>1.7</v>
      </c>
      <c r="I16" s="10">
        <v>5.9</v>
      </c>
      <c r="J16" s="15"/>
    </row>
    <row r="17" spans="1:10" ht="13">
      <c r="A17" s="4" t="s">
        <v>16</v>
      </c>
      <c r="B17" s="11">
        <v>2018</v>
      </c>
      <c r="C17" s="11">
        <v>50.3</v>
      </c>
      <c r="D17" s="11">
        <v>33</v>
      </c>
      <c r="E17" s="11">
        <v>17.299999999999997</v>
      </c>
      <c r="F17" s="11"/>
      <c r="G17" s="11">
        <f t="shared" si="0"/>
        <v>29.8</v>
      </c>
      <c r="H17" s="11">
        <v>11</v>
      </c>
      <c r="I17" s="11">
        <v>18.8</v>
      </c>
      <c r="J17" s="15"/>
    </row>
    <row r="18" spans="1:10" ht="13">
      <c r="A18" s="5" t="s">
        <v>19</v>
      </c>
      <c r="B18" s="22">
        <v>2020</v>
      </c>
      <c r="C18" s="22">
        <v>12.2</v>
      </c>
      <c r="D18" s="22">
        <v>8.6999999999999993</v>
      </c>
      <c r="E18" s="22">
        <v>3.5</v>
      </c>
      <c r="F18" s="22"/>
      <c r="G18" s="22">
        <f t="shared" si="0"/>
        <v>3.5</v>
      </c>
      <c r="H18" s="22">
        <v>2.4</v>
      </c>
      <c r="I18" s="22">
        <v>1.1000000000000001</v>
      </c>
      <c r="J18" s="15"/>
    </row>
    <row r="19" spans="1:10">
      <c r="A19" s="14" t="s">
        <v>26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>
      <c r="A20" s="14" t="s">
        <v>22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3">
      <c r="A22" s="23"/>
      <c r="B22" s="23"/>
      <c r="C22" s="23"/>
      <c r="D22" s="23"/>
      <c r="E22" s="15"/>
      <c r="F22" s="15"/>
      <c r="G22" s="15"/>
      <c r="H22" s="15"/>
      <c r="I22" s="15"/>
      <c r="J22" s="15"/>
    </row>
    <row r="23" spans="1:10" ht="13">
      <c r="A23" s="23"/>
      <c r="B23" s="23"/>
      <c r="C23" s="23"/>
      <c r="D23" s="23"/>
      <c r="E23" s="15"/>
      <c r="F23" s="15"/>
      <c r="G23" s="15"/>
      <c r="H23" s="15"/>
      <c r="I23" s="15"/>
      <c r="J23" s="15"/>
    </row>
    <row r="24" spans="1:10" ht="13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3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3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">
      <c r="J31" s="1"/>
    </row>
    <row r="32" spans="1:10" ht="13">
      <c r="J32" s="1"/>
    </row>
    <row r="33" spans="10:10" ht="13">
      <c r="J33" s="1"/>
    </row>
    <row r="34" spans="10:10" ht="13">
      <c r="J34" s="1"/>
    </row>
    <row r="35" spans="10:10" ht="13">
      <c r="J35" s="1"/>
    </row>
    <row r="36" spans="10:10" ht="13">
      <c r="J36" s="1"/>
    </row>
    <row r="37" spans="10:10" ht="13">
      <c r="J37" s="1"/>
    </row>
    <row r="38" spans="10:10" ht="13">
      <c r="J38" s="1"/>
    </row>
  </sheetData>
  <mergeCells count="5">
    <mergeCell ref="A3:I3"/>
    <mergeCell ref="A1:I2"/>
    <mergeCell ref="C5:E6"/>
    <mergeCell ref="G5:I6"/>
    <mergeCell ref="A21:J21"/>
  </mergeCells>
  <phoneticPr fontId="2" type="noConversion"/>
  <hyperlinks>
    <hyperlink ref="A21:J21" r:id="rId1" display="Joint EVS/WVS 2017-2020 data-set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&amp;LOECD Family database (http://www.oecd.org/els/family/database.htm)&amp;RUpdated: 12-11-15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8BCE2908-0DF1-4D41-BAFE-5447E197860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8EA1645-54B1-4868-A042-C61C490704EB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ca82dde9-3436-4d3d-bddd-d31447390034"/>
    <ds:schemaRef ds:uri="c5805097-db0a-42f9-a837-be9035f1f571"/>
    <ds:schemaRef ds:uri="http://purl.org/dc/terms/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3048CC-5C65-4BA8-9771-CF6B439254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A568C28-2375-4A9B-980F-7C33D7710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6898057-69E8-4F1D-94E8-6D4E3BD1ADA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BC690B3-64DC-4657-8FE0-736B8DA0D0CE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CO4.1.A</vt:lpstr>
      <vt:lpstr>Table CO4.1.B</vt:lpstr>
      <vt:lpstr>'Table CO4.1.A'!Print_Area</vt:lpstr>
      <vt:lpstr>'Table CO4.1.B'!Print_Area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thevenon_o</dc:creator>
  <cp:lastModifiedBy>els.contact@oecd.org</cp:lastModifiedBy>
  <cp:lastPrinted>2015-12-18T16:12:53Z</cp:lastPrinted>
  <dcterms:created xsi:type="dcterms:W3CDTF">2009-06-25T14:33:22Z</dcterms:created>
  <dcterms:modified xsi:type="dcterms:W3CDTF">2021-12-17T17:36:03Z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Policies">
    <vt:lpwstr/>
  </property>
  <property fmtid="{D5CDD505-2E9C-101B-9397-08002B2CF9AE}" pid="4" name="ContentType">
    <vt:lpwstr>Document</vt:lpwstr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6;#(n/a)|3adabb5f-45b7-4a20-bdde-219e8d9477af</vt:lpwstr>
  </property>
  <property fmtid="{D5CDD505-2E9C-101B-9397-08002B2CF9AE}" pid="9" name="eShareOrganisationTaxHTField0">
    <vt:lpwstr/>
  </property>
  <property fmtid="{D5CDD505-2E9C-101B-9397-08002B2CF9AE}" pid="10" name="OECDKeywords">
    <vt:lpwstr/>
  </property>
  <property fmtid="{D5CDD505-2E9C-101B-9397-08002B2CF9AE}" pid="11" name="OECDHorizontalProjects">
    <vt:lpwstr/>
  </property>
  <property fmtid="{D5CDD505-2E9C-101B-9397-08002B2CF9AE}" pid="12" name="OECDProjectOwnerStructure">
    <vt:lpwstr>49;#ELS/SPD|0e85e649-01ae-435c-b5a2-39c5f49851ef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